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wner\Dropbox\מכרז להעסקת יועץ קבוע\מכרז מס 3\"/>
    </mc:Choice>
  </mc:AlternateContent>
  <xr:revisionPtr revIDLastSave="0" documentId="13_ncr:1_{598F46ED-EC33-4E21-8068-42F4BE4A6AC1}" xr6:coauthVersionLast="41" xr6:coauthVersionMax="41" xr10:uidLastSave="{00000000-0000-0000-0000-000000000000}"/>
  <bookViews>
    <workbookView xWindow="-120" yWindow="-120" windowWidth="24240" windowHeight="13140" xr2:uid="{00000000-000D-0000-FFFF-FFFF00000000}"/>
  </bookViews>
  <sheets>
    <sheet name="חינוך וקשרי קהילה " sheetId="5" r:id="rId1"/>
  </sheets>
  <calcPr calcId="181029"/>
</workbook>
</file>

<file path=xl/calcChain.xml><?xml version="1.0" encoding="utf-8"?>
<calcChain xmlns="http://schemas.openxmlformats.org/spreadsheetml/2006/main">
  <c r="C14" i="5" l="1"/>
  <c r="I4" i="5" l="1"/>
  <c r="L4" i="5"/>
  <c r="O4" i="5"/>
  <c r="I11" i="5"/>
  <c r="L11" i="5"/>
  <c r="O11" i="5"/>
  <c r="I17" i="5"/>
  <c r="L17" i="5"/>
  <c r="O17" i="5"/>
  <c r="F4" i="5"/>
  <c r="F17" i="5"/>
  <c r="F11" i="5"/>
  <c r="J20" i="5" l="1"/>
  <c r="J21" i="5" s="1"/>
  <c r="J22" i="5" s="1"/>
  <c r="J23" i="5" s="1"/>
  <c r="G20" i="5"/>
  <c r="G21" i="5" s="1"/>
  <c r="G22" i="5" s="1"/>
  <c r="G23" i="5" s="1"/>
  <c r="M20" i="5"/>
  <c r="M21" i="5" s="1"/>
  <c r="M22" i="5" s="1"/>
  <c r="M23" i="5" s="1"/>
  <c r="O14" i="5"/>
  <c r="O15" i="5" s="1"/>
  <c r="O10" i="5"/>
  <c r="F14" i="5"/>
  <c r="F15" i="5" s="1"/>
  <c r="I10" i="5"/>
  <c r="I14" i="5"/>
  <c r="I15" i="5" s="1"/>
  <c r="L14" i="5"/>
  <c r="L15" i="5" s="1"/>
  <c r="L10" i="5"/>
  <c r="D20" i="5"/>
  <c r="D21" i="5" s="1"/>
  <c r="D22" i="5" s="1"/>
  <c r="D23" i="5" s="1"/>
  <c r="F10" i="5"/>
</calcChain>
</file>

<file path=xl/sharedStrings.xml><?xml version="1.0" encoding="utf-8"?>
<sst xmlns="http://schemas.openxmlformats.org/spreadsheetml/2006/main" count="49" uniqueCount="37">
  <si>
    <t>מציע מס' 1</t>
  </si>
  <si>
    <t>נתון שהוצג \ הסבר</t>
  </si>
  <si>
    <t>ציון לסעיף</t>
  </si>
  <si>
    <t>סה"כ</t>
  </si>
  <si>
    <t>ראיון אישי</t>
  </si>
  <si>
    <t>ציון מקסימלי</t>
  </si>
  <si>
    <t>אמת המידה</t>
  </si>
  <si>
    <t>סעיף</t>
  </si>
  <si>
    <t>מציע מס' 2</t>
  </si>
  <si>
    <t>מציע מס' 3</t>
  </si>
  <si>
    <t>ציון מחיר מתוך 100</t>
  </si>
  <si>
    <t>ציון איכות למועמד :</t>
  </si>
  <si>
    <t>ציון סופי</t>
  </si>
  <si>
    <t>ציון מחיר בהאתם למשקולות</t>
  </si>
  <si>
    <t>הצעת מחיר</t>
  </si>
  <si>
    <t>תעריף מקסימלי בהתאם לרמת היועץ</t>
  </si>
  <si>
    <t>הפחתת התקשרות מממושכת</t>
  </si>
  <si>
    <t>הנחת ספק באחוזים</t>
  </si>
  <si>
    <t>תעריף לשעה לא כולל מע"מ</t>
  </si>
  <si>
    <t>מציע מס' 4</t>
  </si>
  <si>
    <t>ניסיון בניהול פרויקטים חינוכיים</t>
  </si>
  <si>
    <t>מעבר ציון מינימלי לזימון לראיון</t>
  </si>
  <si>
    <t>40/60</t>
  </si>
  <si>
    <t xml:space="preserve">סה"כ ציון איכות </t>
  </si>
  <si>
    <t>מעבר סף איכות מינימלי</t>
  </si>
  <si>
    <t xml:space="preserve">ניסיון ברכש\ניהול ספקי שמנה </t>
  </si>
  <si>
    <t xml:space="preserve">מציע בעל תואר שני = 5 נק  </t>
  </si>
  <si>
    <t xml:space="preserve">התרשמות כללית למידת התאמת המועמד לתפקיד  עד 10 נק' </t>
  </si>
  <si>
    <t>הגשה ברורה ומסודרת - של טופס ההגשה ובצירוף כל המסמכים הנדרשים</t>
  </si>
  <si>
    <t xml:space="preserve">היכרות המועמד עם תחומי פעילות המכרז והצגת תפיסת התפקיד אליו מיועד (היכרות עם מגמות ופעילות בתחום החלל בארץ ובעולם -עד  5 נק', תפיסת התפקיד ומטרותיו המרכזיות - עד 5 נק' ). סה"כ  עד 10 נק' לסעיף זה </t>
  </si>
  <si>
    <t xml:space="preserve">השכלה + ניסיון מחקרי\ מקצועי בתחום החלל </t>
  </si>
  <si>
    <t xml:space="preserve">יכולת המועמד להוביל ולנהל פרויקטים בתחומי ההתקשרות האמורים (ניסיון וידע בכתיבת תכניות עבודה - עד 5 נק';   ניסיון בניהול פרוייקטים חינוכיים - עד  5 נק'; ניסיון המועמד בייזום פרוייקטים  - עד 5 נק' ניסיון המועמד בניהול התקשרויות עם גופי ממשל\ מגזר שלישי  - עד 5' נק' . סה"כ 20 נק' </t>
  </si>
  <si>
    <r>
      <t xml:space="preserve"> במסגרת עבודתו\ה המקצועית  קיים שת"פ\קשרי עבודה </t>
    </r>
    <r>
      <rPr>
        <b/>
        <sz val="11"/>
        <color theme="1"/>
        <rFont val="Arial"/>
        <family val="2"/>
        <scheme val="minor"/>
      </rPr>
      <t xml:space="preserve">רציפים </t>
    </r>
    <r>
      <rPr>
        <sz val="11"/>
        <color theme="1"/>
        <rFont val="Arial"/>
        <family val="2"/>
        <charset val="177"/>
        <scheme val="minor"/>
      </rPr>
      <t xml:space="preserve"> </t>
    </r>
    <r>
      <rPr>
        <b/>
        <sz val="11"/>
        <color theme="1"/>
        <rFont val="Arial"/>
        <family val="2"/>
        <scheme val="minor"/>
      </rPr>
      <t>שמשכם מעלה שנה</t>
    </r>
    <r>
      <rPr>
        <sz val="11"/>
        <color theme="1"/>
        <rFont val="Arial"/>
        <family val="2"/>
        <charset val="177"/>
        <scheme val="minor"/>
      </rPr>
      <t xml:space="preserve"> עם מגוון גופים מהסוגים הבאים - גופי ממשל בארץ; גופי אקדמיה בארץ ובחו"ל; מוזיאוני מדע \מרכזי מדע\פיס לחלל; עמותות חינוכיות בתחומי מדע וטכנולוגיה 
 2 גופים מסוגים שונים - 5 נק' 4 גופים  - 10 נ' </t>
    </r>
  </si>
  <si>
    <t xml:space="preserve">ניסיון ארגוני \ תפעולי בהפעלת פרויקטים חינוכיים בתחומי המדע והטכנולוגיה.
עבור כל שנת ניסיון מעל לשנתיים יקבל 5 נקודות על כל שנה מלאה נוספת עד לשנה השישית  (מקסימום 20 נקודות לסעיף זה).
</t>
  </si>
  <si>
    <r>
      <t xml:space="preserve">המציע יקבל ניקוד על פי  ניסיונו בניהול \ הפעלת פרוייקטים חינוכיים בתחומי חלל
עבור שנתיים יקבל 4 נקודות, עבור 3 שנים יקבל 7 נקודות עבור 4 שנים ומעלה יקבל 10 נקודות.  
</t>
    </r>
    <r>
      <rPr>
        <b/>
        <sz val="11"/>
        <color theme="1"/>
        <rFont val="Arial"/>
        <family val="2"/>
        <scheme val="minor"/>
      </rPr>
      <t>או לחלופין</t>
    </r>
    <r>
      <rPr>
        <sz val="11"/>
        <color theme="1"/>
        <rFont val="Arial"/>
        <family val="2"/>
        <scheme val="minor"/>
      </rPr>
      <t xml:space="preserve">
ניסיון תעסוקתי מקצועי (שאינו בתחום החינוך) או מחקרי בתחום החלל (לרבות ניסיון שנרכש במסגרת כתיבת עבודת מאסטר או דוקטורט בתחום החלל) העולה על שנתים יקבל 10נק </t>
    </r>
    <r>
      <rPr>
        <sz val="11"/>
        <color rgb="FFFF0000"/>
        <rFont val="Arial"/>
        <family val="2"/>
        <scheme val="minor"/>
      </rPr>
      <t xml:space="preserve">
הבהרה: אין מניעה שניסיון רלוונטי לסעיף זה יקבל ניקוד גם בסעיפים נוספים</t>
    </r>
  </si>
  <si>
    <t>הצגת תוכנית עבודה אחת אשר ניהל /כתב במהלך עבודתו ב-5 שנים אחרונות, התוכנית תיבחן על ידי ועדת השיפוט בשיקלול הרמה המקצועית, ישימות, היקף הפרוייקט שנוהל (בדגש על שותפים ותקציב)  
צוות השיפוט יעריך את התוכנית וינקדה על פי רמתה כלהלן:
נמוך- 0
סביר- 3
טוב -7 
טוב מאוד -10</t>
  </si>
  <si>
    <t>משרד המדע והטכנולוגיה  - סוכנות החלל הישראלית -  מכרז יועץ לניהול פרויקטים חינוכיים  04\2019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</si>
</sst>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1"/>
      <color rgb="FFFF0000"/>
      <name val="Arial"/>
      <family val="2"/>
      <scheme val="minor"/>
    </font>
    <font>
      <sz val="11"/>
      <color theme="1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79998168889431442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87">
    <xf numFmtId="0" fontId="0" fillId="0" borderId="0" xfId="0"/>
    <xf numFmtId="0" fontId="0" fillId="0" borderId="0" xfId="0" applyAlignment="1">
      <alignment horizontal="center" vertical="center"/>
    </xf>
    <xf numFmtId="0" fontId="0" fillId="0" borderId="17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readingOrder="2"/>
    </xf>
    <xf numFmtId="0" fontId="0" fillId="0" borderId="25" xfId="0" applyBorder="1" applyAlignment="1">
      <alignment horizontal="center"/>
    </xf>
    <xf numFmtId="0" fontId="0" fillId="0" borderId="21" xfId="0" applyBorder="1" applyAlignment="1">
      <alignment horizontal="center" vertical="center" readingOrder="2"/>
    </xf>
    <xf numFmtId="0" fontId="0" fillId="0" borderId="34" xfId="0" applyBorder="1" applyAlignment="1">
      <alignment horizontal="center" vertical="center" readingOrder="2"/>
    </xf>
    <xf numFmtId="0" fontId="0" fillId="2" borderId="14" xfId="0" applyFill="1" applyBorder="1" applyAlignment="1">
      <alignment horizontal="center" vertical="center" readingOrder="2"/>
    </xf>
    <xf numFmtId="0" fontId="0" fillId="5" borderId="14" xfId="0" applyFill="1" applyBorder="1"/>
    <xf numFmtId="0" fontId="0" fillId="0" borderId="14" xfId="0" applyBorder="1" applyAlignment="1">
      <alignment horizontal="center" vertical="center" readingOrder="2"/>
    </xf>
    <xf numFmtId="0" fontId="0" fillId="0" borderId="23" xfId="0" applyBorder="1" applyAlignment="1">
      <alignment horizontal="center" vertical="center" readingOrder="2"/>
    </xf>
    <xf numFmtId="0" fontId="0" fillId="5" borderId="16" xfId="0" applyFill="1" applyBorder="1" applyAlignment="1">
      <alignment horizontal="center"/>
    </xf>
    <xf numFmtId="0" fontId="0" fillId="5" borderId="28" xfId="0" applyFill="1" applyBorder="1" applyAlignment="1">
      <alignment horizontal="center" vertical="center" readingOrder="2"/>
    </xf>
    <xf numFmtId="0" fontId="0" fillId="5" borderId="24" xfId="0" applyFill="1" applyBorder="1" applyAlignment="1">
      <alignment horizontal="center" vertical="center" readingOrder="2"/>
    </xf>
    <xf numFmtId="0" fontId="2" fillId="5" borderId="33" xfId="0" applyFont="1" applyFill="1" applyBorder="1" applyAlignment="1">
      <alignment horizontal="center" vertical="center"/>
    </xf>
    <xf numFmtId="0" fontId="0" fillId="5" borderId="19" xfId="0" applyFill="1" applyBorder="1" applyAlignment="1">
      <alignment horizontal="right" vertical="center" wrapText="1" readingOrder="2"/>
    </xf>
    <xf numFmtId="0" fontId="0" fillId="6" borderId="18" xfId="0" applyFill="1" applyBorder="1" applyAlignment="1">
      <alignment horizontal="center" vertical="center" wrapText="1" readingOrder="2"/>
    </xf>
    <xf numFmtId="0" fontId="0" fillId="6" borderId="14" xfId="0" applyFill="1" applyBorder="1" applyAlignment="1">
      <alignment horizontal="center" vertical="center" wrapText="1" readingOrder="2"/>
    </xf>
    <xf numFmtId="0" fontId="0" fillId="0" borderId="8" xfId="0" applyBorder="1" applyAlignment="1">
      <alignment horizontal="center"/>
    </xf>
    <xf numFmtId="0" fontId="0" fillId="0" borderId="22" xfId="0" applyBorder="1" applyAlignment="1">
      <alignment horizontal="center" vertical="center" wrapText="1"/>
    </xf>
    <xf numFmtId="0" fontId="2" fillId="7" borderId="33" xfId="0" applyFont="1" applyFill="1" applyBorder="1" applyAlignment="1">
      <alignment horizontal="center" vertical="center"/>
    </xf>
    <xf numFmtId="0" fontId="5" fillId="7" borderId="38" xfId="0" applyFont="1" applyFill="1" applyBorder="1" applyAlignment="1">
      <alignment horizontal="center" vertical="center" readingOrder="2"/>
    </xf>
    <xf numFmtId="0" fontId="2" fillId="0" borderId="40" xfId="0" applyFont="1" applyBorder="1" applyAlignment="1">
      <alignment horizontal="center" vertical="center"/>
    </xf>
    <xf numFmtId="0" fontId="2" fillId="6" borderId="14" xfId="0" applyFont="1" applyFill="1" applyBorder="1" applyAlignment="1">
      <alignment vertical="center" wrapText="1" readingOrder="2"/>
    </xf>
    <xf numFmtId="0" fontId="0" fillId="0" borderId="27" xfId="0" applyBorder="1" applyAlignment="1">
      <alignment vertical="center" readingOrder="2"/>
    </xf>
    <xf numFmtId="0" fontId="0" fillId="0" borderId="14" xfId="0" applyBorder="1" applyAlignment="1">
      <alignment vertical="center" readingOrder="2"/>
    </xf>
    <xf numFmtId="0" fontId="0" fillId="0" borderId="17" xfId="0" applyBorder="1" applyAlignment="1">
      <alignment vertical="center" readingOrder="2"/>
    </xf>
    <xf numFmtId="0" fontId="0" fillId="0" borderId="41" xfId="0" applyBorder="1" applyAlignment="1">
      <alignment vertical="center" readingOrder="2"/>
    </xf>
    <xf numFmtId="0" fontId="0" fillId="0" borderId="16" xfId="0" applyBorder="1" applyAlignment="1">
      <alignment vertical="center" readingOrder="2"/>
    </xf>
    <xf numFmtId="0" fontId="0" fillId="0" borderId="22" xfId="0" applyBorder="1" applyAlignment="1">
      <alignment vertical="center" readingOrder="2"/>
    </xf>
    <xf numFmtId="0" fontId="0" fillId="6" borderId="5" xfId="0" applyFill="1" applyBorder="1" applyAlignment="1">
      <alignment horizontal="center" vertical="center" readingOrder="2"/>
    </xf>
    <xf numFmtId="0" fontId="0" fillId="0" borderId="0" xfId="0" applyAlignment="1">
      <alignment horizontal="center" vertical="center" wrapText="1" readingOrder="2"/>
    </xf>
    <xf numFmtId="0" fontId="2" fillId="5" borderId="9" xfId="0" applyFont="1" applyFill="1" applyBorder="1" applyAlignment="1">
      <alignment horizontal="center" vertical="center" wrapText="1" readingOrder="2"/>
    </xf>
    <xf numFmtId="0" fontId="0" fillId="2" borderId="17" xfId="0" applyFill="1" applyBorder="1" applyAlignment="1">
      <alignment horizontal="center" vertical="center" readingOrder="2"/>
    </xf>
    <xf numFmtId="0" fontId="0" fillId="5" borderId="27" xfId="0" applyFill="1" applyBorder="1" applyAlignment="1">
      <alignment horizontal="center" vertical="top" wrapText="1" readingOrder="2"/>
    </xf>
    <xf numFmtId="0" fontId="0" fillId="5" borderId="14" xfId="0" applyFill="1" applyBorder="1" applyAlignment="1">
      <alignment horizontal="center" vertical="top" wrapText="1" readingOrder="2"/>
    </xf>
    <xf numFmtId="0" fontId="2" fillId="5" borderId="30" xfId="0" applyFont="1" applyFill="1" applyBorder="1" applyAlignment="1">
      <alignment vertical="center" wrapText="1" readingOrder="2"/>
    </xf>
    <xf numFmtId="0" fontId="0" fillId="5" borderId="14" xfId="0" applyFill="1" applyBorder="1" applyAlignment="1">
      <alignment horizontal="center" vertical="center" wrapText="1" readingOrder="2"/>
    </xf>
    <xf numFmtId="0" fontId="7" fillId="5" borderId="9" xfId="0" applyFont="1" applyFill="1" applyBorder="1" applyAlignment="1">
      <alignment horizontal="center" vertical="center" wrapText="1" readingOrder="2"/>
    </xf>
    <xf numFmtId="0" fontId="0" fillId="2" borderId="0" xfId="0" applyFill="1"/>
    <xf numFmtId="0" fontId="1" fillId="5" borderId="14" xfId="0" applyFont="1" applyFill="1" applyBorder="1" applyAlignment="1">
      <alignment horizontal="center" vertical="center" wrapText="1" readingOrder="2"/>
    </xf>
    <xf numFmtId="0" fontId="1" fillId="5" borderId="9" xfId="0" applyFont="1" applyFill="1" applyBorder="1" applyAlignment="1">
      <alignment horizontal="center" vertical="center" wrapText="1" readingOrder="2"/>
    </xf>
    <xf numFmtId="0" fontId="2" fillId="8" borderId="7" xfId="0" applyFont="1" applyFill="1" applyBorder="1" applyAlignment="1">
      <alignment horizontal="center" vertical="center" readingOrder="2"/>
    </xf>
    <xf numFmtId="0" fontId="2" fillId="8" borderId="1" xfId="0" applyFont="1" applyFill="1" applyBorder="1" applyAlignment="1">
      <alignment horizontal="center" vertical="center" wrapText="1" readingOrder="2"/>
    </xf>
    <xf numFmtId="0" fontId="2" fillId="8" borderId="36" xfId="0" applyFont="1" applyFill="1" applyBorder="1" applyAlignment="1">
      <alignment horizontal="center" vertical="center" wrapText="1" readingOrder="2"/>
    </xf>
    <xf numFmtId="0" fontId="2" fillId="8" borderId="14" xfId="0" applyFont="1" applyFill="1" applyBorder="1" applyAlignment="1">
      <alignment horizontal="center" vertical="center" wrapText="1" readingOrder="2"/>
    </xf>
    <xf numFmtId="0" fontId="2" fillId="8" borderId="0" xfId="0" applyFont="1" applyFill="1" applyAlignment="1">
      <alignment horizontal="center" vertical="center" wrapText="1" readingOrder="2"/>
    </xf>
    <xf numFmtId="0" fontId="4" fillId="0" borderId="0" xfId="0" applyFont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1" fontId="0" fillId="4" borderId="11" xfId="0" applyNumberFormat="1" applyFill="1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9" fontId="0" fillId="3" borderId="12" xfId="1" applyFont="1" applyFill="1" applyBorder="1" applyAlignment="1">
      <alignment horizontal="center"/>
    </xf>
    <xf numFmtId="9" fontId="0" fillId="3" borderId="13" xfId="1" applyFont="1" applyFill="1" applyBorder="1" applyAlignment="1">
      <alignment horizontal="center"/>
    </xf>
    <xf numFmtId="9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20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0" fillId="0" borderId="35" xfId="0" applyBorder="1" applyAlignment="1">
      <alignment horizontal="center"/>
    </xf>
    <xf numFmtId="0" fontId="0" fillId="4" borderId="11" xfId="0" applyFill="1" applyBorder="1" applyAlignment="1">
      <alignment horizontal="center"/>
    </xf>
    <xf numFmtId="0" fontId="0" fillId="5" borderId="15" xfId="0" applyFill="1" applyBorder="1" applyAlignment="1">
      <alignment horizontal="center"/>
    </xf>
    <xf numFmtId="0" fontId="0" fillId="5" borderId="16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5" borderId="29" xfId="0" applyFill="1" applyBorder="1" applyAlignment="1">
      <alignment horizontal="center" vertical="center"/>
    </xf>
    <xf numFmtId="0" fontId="0" fillId="5" borderId="30" xfId="0" applyFill="1" applyBorder="1" applyAlignment="1">
      <alignment horizontal="center" vertical="center"/>
    </xf>
    <xf numFmtId="0" fontId="0" fillId="5" borderId="31" xfId="0" applyFill="1" applyBorder="1" applyAlignment="1">
      <alignment horizontal="center" vertical="center"/>
    </xf>
    <xf numFmtId="0" fontId="2" fillId="5" borderId="32" xfId="0" applyFont="1" applyFill="1" applyBorder="1" applyAlignment="1">
      <alignment horizontal="center" vertical="center"/>
    </xf>
    <xf numFmtId="0" fontId="2" fillId="5" borderId="37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center" vertical="center" readingOrder="2"/>
    </xf>
    <xf numFmtId="0" fontId="2" fillId="5" borderId="4" xfId="0" applyFont="1" applyFill="1" applyBorder="1" applyAlignment="1">
      <alignment horizontal="center" vertical="center" readingOrder="2"/>
    </xf>
    <xf numFmtId="0" fontId="0" fillId="5" borderId="10" xfId="0" applyFill="1" applyBorder="1" applyAlignment="1">
      <alignment horizontal="center" vertical="center" readingOrder="2"/>
    </xf>
    <xf numFmtId="0" fontId="0" fillId="5" borderId="6" xfId="0" applyFill="1" applyBorder="1" applyAlignment="1">
      <alignment horizontal="center" vertical="center" readingOrder="2"/>
    </xf>
    <xf numFmtId="0" fontId="0" fillId="2" borderId="39" xfId="0" applyFill="1" applyBorder="1" applyAlignment="1">
      <alignment horizontal="center" vertical="center" readingOrder="2"/>
    </xf>
    <xf numFmtId="0" fontId="0" fillId="2" borderId="38" xfId="0" applyFill="1" applyBorder="1" applyAlignment="1">
      <alignment horizontal="center" vertical="center" readingOrder="2"/>
    </xf>
    <xf numFmtId="0" fontId="0" fillId="2" borderId="36" xfId="0" applyFill="1" applyBorder="1" applyAlignment="1">
      <alignment horizontal="center" vertical="center" readingOrder="2"/>
    </xf>
    <xf numFmtId="0" fontId="2" fillId="7" borderId="32" xfId="0" applyFont="1" applyFill="1" applyBorder="1" applyAlignment="1">
      <alignment horizontal="center" vertical="center"/>
    </xf>
    <xf numFmtId="0" fontId="2" fillId="7" borderId="37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readingOrder="2"/>
    </xf>
    <xf numFmtId="0" fontId="0" fillId="0" borderId="2" xfId="0" applyBorder="1" applyAlignment="1">
      <alignment horizontal="center" readingOrder="2"/>
    </xf>
    <xf numFmtId="0" fontId="0" fillId="0" borderId="13" xfId="0" applyBorder="1" applyAlignment="1">
      <alignment horizontal="center" readingOrder="2"/>
    </xf>
    <xf numFmtId="0" fontId="2" fillId="5" borderId="29" xfId="0" applyFont="1" applyFill="1" applyBorder="1" applyAlignment="1">
      <alignment horizontal="center" vertical="center" wrapText="1" readingOrder="2"/>
    </xf>
    <xf numFmtId="0" fontId="2" fillId="5" borderId="30" xfId="0" applyFont="1" applyFill="1" applyBorder="1" applyAlignment="1">
      <alignment horizontal="center" vertical="center" wrapText="1" readingOrder="2"/>
    </xf>
  </cellXfs>
  <cellStyles count="2">
    <cellStyle name="Normal" xfId="0" builtinId="0"/>
    <cellStyle name="Percent" xfId="1" builtinId="5"/>
  </cellStyles>
  <dxfs count="4"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3"/>
  <sheetViews>
    <sheetView rightToLeft="1" tabSelected="1" zoomScaleNormal="100" workbookViewId="0">
      <selection activeCell="B4" sqref="B4"/>
    </sheetView>
  </sheetViews>
  <sheetFormatPr defaultRowHeight="14.25" x14ac:dyDescent="0.2"/>
  <cols>
    <col min="1" max="1" width="11" customWidth="1"/>
    <col min="2" max="2" width="41.625" customWidth="1"/>
    <col min="4" max="4" width="13.25" customWidth="1"/>
    <col min="5" max="5" width="10.125" bestFit="1" customWidth="1"/>
    <col min="6" max="6" width="10.5" customWidth="1"/>
  </cols>
  <sheetData>
    <row r="1" spans="1:15" ht="14.45" customHeight="1" thickBot="1" x14ac:dyDescent="0.3">
      <c r="B1" s="47" t="s">
        <v>36</v>
      </c>
      <c r="C1" s="47"/>
      <c r="D1" s="47"/>
      <c r="E1" s="47"/>
      <c r="F1" s="47"/>
      <c r="G1" s="47"/>
      <c r="H1" s="47"/>
      <c r="I1" s="47"/>
    </row>
    <row r="2" spans="1:15" ht="15" thickBot="1" x14ac:dyDescent="0.25">
      <c r="D2" s="82" t="s">
        <v>0</v>
      </c>
      <c r="E2" s="83"/>
      <c r="F2" s="84"/>
      <c r="G2" s="82" t="s">
        <v>8</v>
      </c>
      <c r="H2" s="83"/>
      <c r="I2" s="84"/>
      <c r="J2" s="82" t="s">
        <v>9</v>
      </c>
      <c r="K2" s="83"/>
      <c r="L2" s="84"/>
      <c r="M2" s="82" t="s">
        <v>19</v>
      </c>
      <c r="N2" s="83"/>
      <c r="O2" s="84"/>
    </row>
    <row r="3" spans="1:15" s="1" customFormat="1" ht="45.75" thickBot="1" x14ac:dyDescent="0.25">
      <c r="A3" s="42" t="s">
        <v>7</v>
      </c>
      <c r="B3" s="43" t="s">
        <v>6</v>
      </c>
      <c r="C3" s="43" t="s">
        <v>5</v>
      </c>
      <c r="D3" s="44" t="s">
        <v>1</v>
      </c>
      <c r="E3" s="45" t="s">
        <v>2</v>
      </c>
      <c r="F3" s="46" t="s">
        <v>3</v>
      </c>
      <c r="G3" s="44" t="s">
        <v>1</v>
      </c>
      <c r="H3" s="45" t="s">
        <v>2</v>
      </c>
      <c r="I3" s="46" t="s">
        <v>3</v>
      </c>
      <c r="J3" s="44" t="s">
        <v>1</v>
      </c>
      <c r="K3" s="45" t="s">
        <v>2</v>
      </c>
      <c r="L3" s="46" t="s">
        <v>3</v>
      </c>
      <c r="M3" s="44" t="s">
        <v>1</v>
      </c>
      <c r="N3" s="45" t="s">
        <v>2</v>
      </c>
      <c r="O3" s="46" t="s">
        <v>3</v>
      </c>
    </row>
    <row r="4" spans="1:15" ht="90.95" customHeight="1" x14ac:dyDescent="0.2">
      <c r="A4" s="85" t="s">
        <v>20</v>
      </c>
      <c r="B4" s="34" t="s">
        <v>33</v>
      </c>
      <c r="C4" s="12">
        <v>20</v>
      </c>
      <c r="D4" s="3"/>
      <c r="E4" s="9"/>
      <c r="F4" s="77">
        <f>SUM(E4:E8)</f>
        <v>0</v>
      </c>
      <c r="G4" s="3"/>
      <c r="H4" s="9"/>
      <c r="I4" s="77">
        <f>SUM(H4:H8)</f>
        <v>0</v>
      </c>
      <c r="J4" s="3"/>
      <c r="K4" s="9"/>
      <c r="L4" s="77">
        <f>SUM(K4:K8)</f>
        <v>0</v>
      </c>
      <c r="M4" s="3"/>
      <c r="N4" s="9"/>
      <c r="O4" s="77">
        <f>SUM(N4:N8)</f>
        <v>0</v>
      </c>
    </row>
    <row r="5" spans="1:15" ht="186.75" thickBot="1" x14ac:dyDescent="0.25">
      <c r="A5" s="86"/>
      <c r="B5" s="40" t="s">
        <v>34</v>
      </c>
      <c r="C5" s="13">
        <v>10</v>
      </c>
      <c r="D5" s="28"/>
      <c r="E5" s="25"/>
      <c r="F5" s="78"/>
      <c r="G5" s="28"/>
      <c r="H5" s="25"/>
      <c r="I5" s="78"/>
      <c r="J5" s="28"/>
      <c r="K5" s="25"/>
      <c r="L5" s="78"/>
      <c r="M5" s="28"/>
      <c r="N5" s="25"/>
      <c r="O5" s="78"/>
    </row>
    <row r="6" spans="1:15" ht="142.5" x14ac:dyDescent="0.2">
      <c r="A6" s="36" t="s">
        <v>25</v>
      </c>
      <c r="B6" s="35" t="s">
        <v>35</v>
      </c>
      <c r="C6" s="13">
        <v>10</v>
      </c>
      <c r="D6" s="27"/>
      <c r="E6" s="24"/>
      <c r="F6" s="78"/>
      <c r="G6" s="27"/>
      <c r="H6" s="24"/>
      <c r="I6" s="78"/>
      <c r="J6" s="27"/>
      <c r="K6" s="24"/>
      <c r="L6" s="78"/>
      <c r="M6" s="27"/>
      <c r="N6" s="24"/>
      <c r="O6" s="78"/>
    </row>
    <row r="7" spans="1:15" ht="42.95" customHeight="1" x14ac:dyDescent="0.2">
      <c r="A7" s="86" t="s">
        <v>30</v>
      </c>
      <c r="B7" s="37" t="s">
        <v>26</v>
      </c>
      <c r="C7" s="13">
        <v>5</v>
      </c>
      <c r="D7" s="28"/>
      <c r="E7" s="25"/>
      <c r="F7" s="78"/>
      <c r="G7" s="28"/>
      <c r="H7" s="25"/>
      <c r="I7" s="78"/>
      <c r="J7" s="28"/>
      <c r="K7" s="25"/>
      <c r="L7" s="78"/>
      <c r="M7" s="28"/>
      <c r="N7" s="25"/>
      <c r="O7" s="78"/>
    </row>
    <row r="8" spans="1:15" ht="93" customHeight="1" x14ac:dyDescent="0.2">
      <c r="A8" s="86"/>
      <c r="B8" s="35" t="s">
        <v>32</v>
      </c>
      <c r="C8" s="13">
        <v>10</v>
      </c>
      <c r="D8" s="29"/>
      <c r="E8" s="26"/>
      <c r="F8" s="78"/>
      <c r="G8" s="29"/>
      <c r="H8" s="26"/>
      <c r="I8" s="78"/>
      <c r="J8" s="29"/>
      <c r="K8" s="26"/>
      <c r="L8" s="78"/>
      <c r="M8" s="29"/>
      <c r="N8" s="26"/>
      <c r="O8" s="78"/>
    </row>
    <row r="9" spans="1:15" ht="38.25" customHeight="1" x14ac:dyDescent="0.2">
      <c r="A9" s="32"/>
      <c r="B9" s="41" t="s">
        <v>28</v>
      </c>
      <c r="C9" s="38">
        <v>5</v>
      </c>
      <c r="D9" s="3"/>
      <c r="E9" s="3"/>
      <c r="F9" s="33"/>
      <c r="G9" s="3"/>
      <c r="H9" s="3"/>
      <c r="I9" s="33"/>
      <c r="L9" s="39"/>
      <c r="O9" s="39"/>
    </row>
    <row r="10" spans="1:15" ht="29.25" customHeight="1" thickBot="1" x14ac:dyDescent="0.25">
      <c r="A10" s="23"/>
      <c r="B10" s="16" t="s">
        <v>21</v>
      </c>
      <c r="C10" s="17" t="s">
        <v>22</v>
      </c>
      <c r="D10" s="30"/>
      <c r="E10" s="30"/>
      <c r="F10" s="31" t="str">
        <f>IF(SUM(F4:F8)&gt;40,"יוזמן לראיון","לא יוזמן לראיון")</f>
        <v>לא יוזמן לראיון</v>
      </c>
      <c r="G10" s="30"/>
      <c r="H10" s="30"/>
      <c r="I10" s="31" t="str">
        <f>IF(SUM(I4:I8)&gt;40,"יוזמן לראיון","לא יוזמן לראיון")</f>
        <v>לא יוזמן לראיון</v>
      </c>
      <c r="J10" s="30"/>
      <c r="K10" s="30"/>
      <c r="L10" s="31" t="str">
        <f>IF(SUM(L4:L8)&gt;40,"יוזמן לראיון","לא יוזמן לראיון")</f>
        <v>לא יוזמן לראיון</v>
      </c>
      <c r="M10" s="30"/>
      <c r="N10" s="30"/>
      <c r="O10" s="31" t="str">
        <f>IF(SUM(O4:O8)&gt;40,"יוזמן לראיון","לא יוזמן לראיון")</f>
        <v>לא יוזמן לראיון</v>
      </c>
    </row>
    <row r="11" spans="1:15" ht="76.5" customHeight="1" x14ac:dyDescent="0.2">
      <c r="A11" s="73" t="s">
        <v>4</v>
      </c>
      <c r="B11" s="41" t="s">
        <v>29</v>
      </c>
      <c r="C11" s="75">
        <v>40</v>
      </c>
      <c r="D11" s="6"/>
      <c r="E11" s="5"/>
      <c r="F11" s="77">
        <f>SUM(E11:E13)</f>
        <v>0</v>
      </c>
      <c r="G11" s="6"/>
      <c r="H11" s="5"/>
      <c r="I11" s="77">
        <f>SUM(H11:H13)</f>
        <v>0</v>
      </c>
      <c r="J11" s="6"/>
      <c r="K11" s="5"/>
      <c r="L11" s="77">
        <f>SUM(K11:K13)</f>
        <v>0</v>
      </c>
      <c r="M11" s="6"/>
      <c r="N11" s="5"/>
      <c r="O11" s="77">
        <f>SUM(N11:N13)</f>
        <v>0</v>
      </c>
    </row>
    <row r="12" spans="1:15" ht="83.1" customHeight="1" thickBot="1" x14ac:dyDescent="0.25">
      <c r="A12" s="73"/>
      <c r="B12" s="15" t="s">
        <v>31</v>
      </c>
      <c r="C12" s="75"/>
      <c r="D12" s="10"/>
      <c r="E12" s="9"/>
      <c r="F12" s="78"/>
      <c r="G12" s="10"/>
      <c r="H12" s="9"/>
      <c r="I12" s="78"/>
      <c r="J12" s="10"/>
      <c r="K12" s="9"/>
      <c r="L12" s="78"/>
      <c r="M12" s="10"/>
      <c r="N12" s="9"/>
      <c r="O12" s="78"/>
    </row>
    <row r="13" spans="1:15" ht="34.5" customHeight="1" thickBot="1" x14ac:dyDescent="0.25">
      <c r="A13" s="74"/>
      <c r="B13" s="15" t="s">
        <v>27</v>
      </c>
      <c r="C13" s="76"/>
      <c r="D13" s="4"/>
      <c r="E13" s="2"/>
      <c r="F13" s="79"/>
      <c r="G13" s="4"/>
      <c r="H13" s="2"/>
      <c r="I13" s="79"/>
      <c r="J13" s="4"/>
      <c r="K13" s="2"/>
      <c r="L13" s="79"/>
      <c r="M13" s="4"/>
      <c r="N13" s="2"/>
      <c r="O13" s="79"/>
    </row>
    <row r="14" spans="1:15" ht="32.25" customHeight="1" thickBot="1" x14ac:dyDescent="0.25">
      <c r="A14" s="80" t="s">
        <v>23</v>
      </c>
      <c r="B14" s="81"/>
      <c r="C14" s="20">
        <f>SUM(C4:C9) + C11</f>
        <v>100</v>
      </c>
      <c r="D14" s="18"/>
      <c r="E14" s="19"/>
      <c r="F14" s="21" t="e">
        <f>SUM(F4+#REF!+F11)</f>
        <v>#REF!</v>
      </c>
      <c r="G14" s="18"/>
      <c r="H14" s="19"/>
      <c r="I14" s="21" t="e">
        <f>SUM(I4+#REF!+I11)</f>
        <v>#REF!</v>
      </c>
      <c r="J14" s="18"/>
      <c r="K14" s="19"/>
      <c r="L14" s="21" t="e">
        <f>SUM(L4+#REF!+L11)</f>
        <v>#REF!</v>
      </c>
      <c r="M14" s="18"/>
      <c r="N14" s="19"/>
      <c r="O14" s="21" t="e">
        <f>SUM(O4+#REF!+O11)</f>
        <v>#REF!</v>
      </c>
    </row>
    <row r="15" spans="1:15" ht="34.5" customHeight="1" thickBot="1" x14ac:dyDescent="0.25">
      <c r="A15" s="71" t="s">
        <v>24</v>
      </c>
      <c r="B15" s="72"/>
      <c r="C15" s="14">
        <v>70</v>
      </c>
      <c r="D15" s="61" t="s">
        <v>11</v>
      </c>
      <c r="E15" s="62"/>
      <c r="F15" s="22" t="e">
        <f>IF(F14&gt;$C$15,"V","X")</f>
        <v>#REF!</v>
      </c>
      <c r="G15" s="61" t="s">
        <v>11</v>
      </c>
      <c r="H15" s="62"/>
      <c r="I15" s="22" t="e">
        <f t="shared" ref="I15" si="0">IF(I14&gt;$C$15,"V","X")</f>
        <v>#REF!</v>
      </c>
      <c r="J15" s="61" t="s">
        <v>11</v>
      </c>
      <c r="K15" s="62"/>
      <c r="L15" s="22" t="e">
        <f t="shared" ref="L15" si="1">IF(L14&gt;$C$15,"V","X")</f>
        <v>#REF!</v>
      </c>
      <c r="M15" s="61" t="s">
        <v>11</v>
      </c>
      <c r="N15" s="62"/>
      <c r="O15" s="22" t="e">
        <f t="shared" ref="O15" si="2">IF(O14&gt;$C$15,"V","X")</f>
        <v>#REF!</v>
      </c>
    </row>
    <row r="16" spans="1:15" ht="34.5" customHeight="1" thickBot="1" x14ac:dyDescent="0.25"/>
    <row r="17" spans="1:15" ht="15" thickBot="1" x14ac:dyDescent="0.25">
      <c r="A17" s="68" t="s">
        <v>14</v>
      </c>
      <c r="B17" s="8" t="s">
        <v>15</v>
      </c>
      <c r="C17" s="11"/>
      <c r="D17" s="59">
        <v>2</v>
      </c>
      <c r="E17" s="63"/>
      <c r="F17" s="7">
        <f>IF(D17="","",IF(D17&lt;=2,282,IF(D17=3,196,IF(D17=4,147,""))))</f>
        <v>282</v>
      </c>
      <c r="G17" s="59">
        <v>3</v>
      </c>
      <c r="H17" s="63"/>
      <c r="I17" s="7">
        <f t="shared" ref="I17" si="3">IF(G17="","",IF(G17&lt;=2,282,IF(G17=3,196,IF(G17=4,147,""))))</f>
        <v>196</v>
      </c>
      <c r="J17" s="59">
        <v>4</v>
      </c>
      <c r="K17" s="63"/>
      <c r="L17" s="7">
        <f t="shared" ref="L17" si="4">IF(J17="","",IF(J17&lt;=2,282,IF(J17=3,196,IF(J17=4,147,""))))</f>
        <v>147</v>
      </c>
      <c r="M17" s="59">
        <v>5</v>
      </c>
      <c r="N17" s="63"/>
      <c r="O17" s="7" t="str">
        <f t="shared" ref="O17" si="5">IF(M17="","",IF(M17&lt;=2,282,IF(M17=3,196,IF(M17=4,147,""))))</f>
        <v/>
      </c>
    </row>
    <row r="18" spans="1:15" ht="15" thickBot="1" x14ac:dyDescent="0.25">
      <c r="A18" s="69"/>
      <c r="B18" s="65" t="s">
        <v>16</v>
      </c>
      <c r="C18" s="66"/>
      <c r="D18" s="56">
        <v>0.1</v>
      </c>
      <c r="E18" s="56"/>
      <c r="F18" s="57"/>
      <c r="G18" s="56">
        <v>0.1</v>
      </c>
      <c r="H18" s="56"/>
      <c r="I18" s="57"/>
      <c r="J18" s="56">
        <v>0.1</v>
      </c>
      <c r="K18" s="56"/>
      <c r="L18" s="57"/>
      <c r="M18" s="56">
        <v>0.1</v>
      </c>
      <c r="N18" s="56"/>
      <c r="O18" s="57"/>
    </row>
    <row r="19" spans="1:15" x14ac:dyDescent="0.2">
      <c r="A19" s="69"/>
      <c r="B19" s="65" t="s">
        <v>17</v>
      </c>
      <c r="C19" s="66"/>
      <c r="D19" s="58">
        <v>0.05</v>
      </c>
      <c r="E19" s="59"/>
      <c r="F19" s="60"/>
      <c r="G19" s="58">
        <v>0.05</v>
      </c>
      <c r="H19" s="59"/>
      <c r="I19" s="60"/>
      <c r="J19" s="58">
        <v>0.05</v>
      </c>
      <c r="K19" s="59"/>
      <c r="L19" s="60"/>
      <c r="M19" s="58">
        <v>0.05</v>
      </c>
      <c r="N19" s="59"/>
      <c r="O19" s="60"/>
    </row>
    <row r="20" spans="1:15" ht="15" thickBot="1" x14ac:dyDescent="0.25">
      <c r="A20" s="70"/>
      <c r="B20" s="65" t="s">
        <v>18</v>
      </c>
      <c r="C20" s="66"/>
      <c r="D20" s="48" t="e">
        <f>IF(D17="","",F17*(1-#REF!)*(1-D18)*(1-D19))</f>
        <v>#REF!</v>
      </c>
      <c r="E20" s="48"/>
      <c r="F20" s="49"/>
      <c r="G20" s="48" t="e">
        <f>IF(G17="","",I17*(1-#REF!)*(1-G18)*(1-G19))</f>
        <v>#REF!</v>
      </c>
      <c r="H20" s="48"/>
      <c r="I20" s="49"/>
      <c r="J20" s="48" t="e">
        <f>IF(J17="","",L17*(1-#REF!)*(1-J18)*(1-J19))</f>
        <v>#REF!</v>
      </c>
      <c r="K20" s="48"/>
      <c r="L20" s="49"/>
      <c r="M20" s="48" t="e">
        <f>IF(M17="","",O17*(1-#REF!)*(1-M18)*(1-M19))</f>
        <v>#VALUE!</v>
      </c>
      <c r="N20" s="48"/>
      <c r="O20" s="49"/>
    </row>
    <row r="21" spans="1:15" ht="15" thickBot="1" x14ac:dyDescent="0.25">
      <c r="A21" s="53" t="s">
        <v>10</v>
      </c>
      <c r="B21" s="67"/>
      <c r="C21" s="67"/>
      <c r="D21" s="53" t="e">
        <f>#REF!/D20*100</f>
        <v>#REF!</v>
      </c>
      <c r="E21" s="54"/>
      <c r="F21" s="55"/>
      <c r="G21" s="53" t="e">
        <f>#REF!/G20*100</f>
        <v>#REF!</v>
      </c>
      <c r="H21" s="54"/>
      <c r="I21" s="55"/>
      <c r="J21" s="53" t="e">
        <f>#REF!/J20*100</f>
        <v>#REF!</v>
      </c>
      <c r="K21" s="54"/>
      <c r="L21" s="55"/>
      <c r="M21" s="53" t="e">
        <f>#REF!/M20*100</f>
        <v>#REF!</v>
      </c>
      <c r="N21" s="54"/>
      <c r="O21" s="55"/>
    </row>
    <row r="22" spans="1:15" ht="15" thickBot="1" x14ac:dyDescent="0.25">
      <c r="A22" s="53" t="s">
        <v>13</v>
      </c>
      <c r="B22" s="54"/>
      <c r="C22" s="55"/>
      <c r="D22" s="53" t="e">
        <f>D21*#REF!</f>
        <v>#REF!</v>
      </c>
      <c r="E22" s="54"/>
      <c r="F22" s="55"/>
      <c r="G22" s="53" t="e">
        <f>G21*#REF!</f>
        <v>#REF!</v>
      </c>
      <c r="H22" s="54"/>
      <c r="I22" s="55"/>
      <c r="J22" s="53" t="e">
        <f>J21*#REF!</f>
        <v>#REF!</v>
      </c>
      <c r="K22" s="54"/>
      <c r="L22" s="55"/>
      <c r="M22" s="53" t="e">
        <f>M21*#REF!</f>
        <v>#REF!</v>
      </c>
      <c r="N22" s="54"/>
      <c r="O22" s="55"/>
    </row>
    <row r="23" spans="1:15" ht="15" thickBot="1" x14ac:dyDescent="0.25">
      <c r="A23" s="64" t="s">
        <v>12</v>
      </c>
      <c r="B23" s="51"/>
      <c r="C23" s="52"/>
      <c r="D23" s="50" t="e">
        <f>D22+#REF!</f>
        <v>#REF!</v>
      </c>
      <c r="E23" s="51"/>
      <c r="F23" s="52"/>
      <c r="G23" s="50" t="e">
        <f>G22+#REF!</f>
        <v>#REF!</v>
      </c>
      <c r="H23" s="51"/>
      <c r="I23" s="52"/>
      <c r="J23" s="50" t="e">
        <f>J22+#REF!</f>
        <v>#REF!</v>
      </c>
      <c r="K23" s="51"/>
      <c r="L23" s="52"/>
      <c r="M23" s="50" t="e">
        <f>M22+#REF!</f>
        <v>#REF!</v>
      </c>
      <c r="N23" s="51"/>
      <c r="O23" s="52"/>
    </row>
  </sheetData>
  <mergeCells count="58">
    <mergeCell ref="I11:I13"/>
    <mergeCell ref="L11:L13"/>
    <mergeCell ref="O11:O13"/>
    <mergeCell ref="A14:B14"/>
    <mergeCell ref="D2:F2"/>
    <mergeCell ref="F4:F8"/>
    <mergeCell ref="A4:A5"/>
    <mergeCell ref="A7:A8"/>
    <mergeCell ref="G2:I2"/>
    <mergeCell ref="J2:L2"/>
    <mergeCell ref="M2:O2"/>
    <mergeCell ref="I4:I8"/>
    <mergeCell ref="L4:L8"/>
    <mergeCell ref="O4:O8"/>
    <mergeCell ref="A15:B15"/>
    <mergeCell ref="D15:E15"/>
    <mergeCell ref="A11:A13"/>
    <mergeCell ref="C11:C13"/>
    <mergeCell ref="D18:F18"/>
    <mergeCell ref="F11:F13"/>
    <mergeCell ref="B19:C19"/>
    <mergeCell ref="D19:F19"/>
    <mergeCell ref="A17:A20"/>
    <mergeCell ref="D17:E17"/>
    <mergeCell ref="B18:C18"/>
    <mergeCell ref="A22:C22"/>
    <mergeCell ref="D22:F22"/>
    <mergeCell ref="A23:C23"/>
    <mergeCell ref="D23:F23"/>
    <mergeCell ref="B20:C20"/>
    <mergeCell ref="D20:F20"/>
    <mergeCell ref="A21:C21"/>
    <mergeCell ref="D21:F21"/>
    <mergeCell ref="G19:I19"/>
    <mergeCell ref="J19:L19"/>
    <mergeCell ref="M19:O19"/>
    <mergeCell ref="G15:H15"/>
    <mergeCell ref="J15:K15"/>
    <mergeCell ref="M15:N15"/>
    <mergeCell ref="G17:H17"/>
    <mergeCell ref="J17:K17"/>
    <mergeCell ref="M17:N17"/>
    <mergeCell ref="B1:I1"/>
    <mergeCell ref="G20:I20"/>
    <mergeCell ref="J20:L20"/>
    <mergeCell ref="M20:O20"/>
    <mergeCell ref="G23:I23"/>
    <mergeCell ref="J23:L23"/>
    <mergeCell ref="M23:O23"/>
    <mergeCell ref="G21:I21"/>
    <mergeCell ref="J21:L21"/>
    <mergeCell ref="M21:O21"/>
    <mergeCell ref="G22:I22"/>
    <mergeCell ref="J22:L22"/>
    <mergeCell ref="M22:O22"/>
    <mergeCell ref="G18:I18"/>
    <mergeCell ref="J18:L18"/>
    <mergeCell ref="M18:O18"/>
  </mergeCells>
  <conditionalFormatting sqref="F10 I10 L10 O10">
    <cfRule type="notContainsText" dxfId="3" priority="3" operator="notContains" text="לא">
      <formula>ISERROR(SEARCH("לא",F10))</formula>
    </cfRule>
    <cfRule type="containsText" dxfId="2" priority="4" operator="containsText" text="לא">
      <formula>NOT(ISERROR(SEARCH("לא",F10)))</formula>
    </cfRule>
  </conditionalFormatting>
  <conditionalFormatting sqref="F15 I15 L15 O15">
    <cfRule type="notContainsText" dxfId="1" priority="1" operator="notContains" text="לא">
      <formula>ISERROR(SEARCH("לא",F15))</formula>
    </cfRule>
    <cfRule type="containsText" dxfId="0" priority="2" operator="containsText" text="לא">
      <formula>NOT(ISERROR(SEARCH("לא",F15)))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1E0787C-D20C-4485-B620-FB3F3BBA2B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338BE676-6C24-42FC-A55C-35D6F948799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A9E385F-4469-440A-87C9-EA4C0F7BE465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חינוך וקשרי קהילה </vt:lpstr>
    </vt:vector>
  </TitlesOfParts>
  <Company>MoST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Moshe Oster</dc:creator>
  <cp:lastModifiedBy>Avital</cp:lastModifiedBy>
  <dcterms:created xsi:type="dcterms:W3CDTF">2016-03-21T07:52:47Z</dcterms:created>
  <dcterms:modified xsi:type="dcterms:W3CDTF">2019-03-18T11:42:54Z</dcterms:modified>
</cp:coreProperties>
</file>